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2380" yWindow="0" windowWidth="25240" windowHeight="15380" tabRatio="500" activeTab="2"/>
  </bookViews>
  <sheets>
    <sheet name="Balance Sheet" sheetId="1" r:id="rId1"/>
    <sheet name="Journal Entries" sheetId="2" r:id="rId2"/>
    <sheet name="Adjustments" sheetId="3" r:id="rId3"/>
    <sheet name="Income Statement" sheetId="4" r:id="rId4"/>
    <sheet name="Statement of Stockholder's Equi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" i="3" l="1"/>
  <c r="J22" i="3"/>
  <c r="J34" i="3"/>
  <c r="I34" i="3"/>
  <c r="B21" i="4"/>
  <c r="D11" i="5"/>
  <c r="B17" i="1"/>
  <c r="B19" i="4"/>
  <c r="B7" i="4"/>
  <c r="B11" i="1"/>
  <c r="E14" i="1"/>
  <c r="E18" i="1"/>
  <c r="E19" i="1"/>
  <c r="E22" i="1"/>
  <c r="L34" i="3"/>
  <c r="K34" i="3"/>
  <c r="H34" i="3"/>
  <c r="G34" i="3"/>
  <c r="F34" i="3"/>
  <c r="E34" i="3"/>
  <c r="F13" i="3"/>
  <c r="D34" i="3"/>
  <c r="C34" i="3"/>
</calcChain>
</file>

<file path=xl/sharedStrings.xml><?xml version="1.0" encoding="utf-8"?>
<sst xmlns="http://schemas.openxmlformats.org/spreadsheetml/2006/main" count="133" uniqueCount="87">
  <si>
    <t>Assets</t>
  </si>
  <si>
    <t>Current Assets</t>
  </si>
  <si>
    <t xml:space="preserve">Cash </t>
  </si>
  <si>
    <t>Accounts Receivable</t>
  </si>
  <si>
    <t>Total Current Assets</t>
  </si>
  <si>
    <t>Marketable Securities</t>
  </si>
  <si>
    <t>Longterm Assets</t>
  </si>
  <si>
    <t>Land</t>
  </si>
  <si>
    <t>Equipment</t>
  </si>
  <si>
    <t>Liabilities</t>
  </si>
  <si>
    <t>Current Liabilities</t>
  </si>
  <si>
    <t>Longterm Investments</t>
  </si>
  <si>
    <t>Short Notes Payable</t>
  </si>
  <si>
    <t>Notes Payable- Short Term</t>
  </si>
  <si>
    <t>Accounts Payable</t>
  </si>
  <si>
    <t>Total  Assets</t>
  </si>
  <si>
    <t>Current Maturities of Long Term Debt</t>
  </si>
  <si>
    <t>Noncurrent Liabilities</t>
  </si>
  <si>
    <t>Bonds Payable</t>
  </si>
  <si>
    <t>Long Term Debt</t>
  </si>
  <si>
    <t>Total Noncurrent Liabilities</t>
  </si>
  <si>
    <t>Total Liabilities</t>
  </si>
  <si>
    <t>Total Current Liabilities</t>
  </si>
  <si>
    <t>Common Stock</t>
  </si>
  <si>
    <t>Retained Earnings</t>
  </si>
  <si>
    <t>Total Liabilities &amp; Shareholder's Equity</t>
  </si>
  <si>
    <t>Prepaid Expenses</t>
  </si>
  <si>
    <t>Accumulated Deppreciation</t>
  </si>
  <si>
    <t>Accrued Expenses Payable</t>
  </si>
  <si>
    <t>Unearned Revenues</t>
  </si>
  <si>
    <t>Shorts Notes Payable</t>
  </si>
  <si>
    <t>Income Taxes Payable</t>
  </si>
  <si>
    <t>University of California, Irvine</t>
  </si>
  <si>
    <t>Journal Entries</t>
  </si>
  <si>
    <t>Sales Revenue</t>
  </si>
  <si>
    <t>Unearned Revenue</t>
  </si>
  <si>
    <t>Insurance Expense</t>
  </si>
  <si>
    <t>Accumulated Depreciation</t>
  </si>
  <si>
    <t>Depreciation Expense</t>
  </si>
  <si>
    <t>Wage Expense</t>
  </si>
  <si>
    <t>Utilities Expense</t>
  </si>
  <si>
    <t>Interest Expense</t>
  </si>
  <si>
    <t>Income Tax Expense</t>
  </si>
  <si>
    <t>Income Tax Payable</t>
  </si>
  <si>
    <t>DR</t>
  </si>
  <si>
    <t>CR</t>
  </si>
  <si>
    <t>Accounts</t>
  </si>
  <si>
    <t>Initial Trial Balance</t>
  </si>
  <si>
    <t>Adjustments</t>
  </si>
  <si>
    <t>Adjusted</t>
  </si>
  <si>
    <t>Close</t>
  </si>
  <si>
    <t>Final Balance Sheet</t>
  </si>
  <si>
    <t>Debit</t>
  </si>
  <si>
    <t>Credit</t>
  </si>
  <si>
    <t>Cash</t>
  </si>
  <si>
    <t>Accumulated depreciation</t>
  </si>
  <si>
    <t>Long term investments</t>
  </si>
  <si>
    <t>Accrued Accounts Payable</t>
  </si>
  <si>
    <t>Current Maturities on Long Term Debt</t>
  </si>
  <si>
    <t>Interest Income</t>
  </si>
  <si>
    <t>Cost of Goods Sold</t>
  </si>
  <si>
    <t>Administrative Expense</t>
  </si>
  <si>
    <t>Political Expenses</t>
  </si>
  <si>
    <t>Wages Expense</t>
  </si>
  <si>
    <t>Balance Sheet</t>
  </si>
  <si>
    <t>At December 31, 2014</t>
  </si>
  <si>
    <t>Income Statement</t>
  </si>
  <si>
    <t>For the year ended December 31, 2014</t>
  </si>
  <si>
    <t>Costs of Goods Sold</t>
  </si>
  <si>
    <t>Gross Profit</t>
  </si>
  <si>
    <t>Operating Expenses</t>
  </si>
  <si>
    <t>Operating Income</t>
  </si>
  <si>
    <t>Other</t>
  </si>
  <si>
    <t>Pretax Income</t>
  </si>
  <si>
    <t>Net Income</t>
  </si>
  <si>
    <t>Statements of Stockholders' Equity</t>
  </si>
  <si>
    <t>For year ended December 31, 2014</t>
  </si>
  <si>
    <t>Contributed Capital</t>
  </si>
  <si>
    <t>Other Stockholders' Equity</t>
  </si>
  <si>
    <t>Total Stockholders' Equity</t>
  </si>
  <si>
    <t>Balance, December 31, 2013…….</t>
  </si>
  <si>
    <t>Stock Issuance…………………………..</t>
  </si>
  <si>
    <t>Net Income……………………………….</t>
  </si>
  <si>
    <t>Dividends………………………………….</t>
  </si>
  <si>
    <t>Other Changes………………………….</t>
  </si>
  <si>
    <t>Balance, December 31, 2014…….</t>
  </si>
  <si>
    <t>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</si>
</sst>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&quot;$&quot;* #,##0_-;\-&quot;$&quot;* #,##0_-;_-&quot;$&quot;* &quot;-&quot;??_-;_-@_-"/>
    <numFmt numFmtId="170" formatCode="_-* #,##0_-;\-* #,##0_-;_-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168" fontId="0" fillId="0" borderId="0" xfId="2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3" fontId="0" fillId="0" borderId="1" xfId="0" applyNumberFormat="1" applyBorder="1"/>
    <xf numFmtId="170" fontId="0" fillId="0" borderId="0" xfId="0" applyNumberFormat="1"/>
    <xf numFmtId="170" fontId="0" fillId="0" borderId="1" xfId="0" applyNumberFormat="1" applyBorder="1"/>
    <xf numFmtId="170" fontId="0" fillId="0" borderId="0" xfId="1" applyNumberFormat="1" applyFont="1"/>
    <xf numFmtId="0" fontId="0" fillId="0" borderId="0" xfId="0" applyBorder="1"/>
    <xf numFmtId="170" fontId="0" fillId="0" borderId="1" xfId="1" applyNumberFormat="1" applyFont="1" applyBorder="1"/>
    <xf numFmtId="168" fontId="0" fillId="0" borderId="2" xfId="2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3" fontId="0" fillId="0" borderId="7" xfId="0" applyNumberForma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0" xfId="0" applyNumberFormat="1" applyBorder="1"/>
    <xf numFmtId="3" fontId="0" fillId="0" borderId="9" xfId="0" applyNumberFormat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0" xfId="0" applyAlignment="1"/>
    <xf numFmtId="0" fontId="0" fillId="0" borderId="15" xfId="0" applyBorder="1" applyAlignment="1">
      <alignment horizontal="center"/>
    </xf>
    <xf numFmtId="3" fontId="0" fillId="0" borderId="4" xfId="0" applyNumberFormat="1" applyBorder="1"/>
    <xf numFmtId="3" fontId="0" fillId="0" borderId="12" xfId="0" applyNumberFormat="1" applyBorder="1"/>
    <xf numFmtId="168" fontId="0" fillId="0" borderId="0" xfId="2" applyNumberFormat="1" applyFont="1" applyBorder="1"/>
    <xf numFmtId="170" fontId="0" fillId="0" borderId="0" xfId="1" applyNumberFormat="1" applyFont="1" applyBorder="1"/>
    <xf numFmtId="170" fontId="0" fillId="0" borderId="0" xfId="0" applyNumberFormat="1" applyBorder="1"/>
    <xf numFmtId="3" fontId="0" fillId="0" borderId="0" xfId="0" applyNumberFormat="1" applyBorder="1"/>
    <xf numFmtId="168" fontId="0" fillId="0" borderId="0" xfId="2" applyNumberFormat="1" applyFont="1"/>
    <xf numFmtId="170" fontId="0" fillId="0" borderId="0" xfId="0" applyNumberFormat="1" applyFill="1" applyBorder="1"/>
    <xf numFmtId="3" fontId="0" fillId="0" borderId="15" xfId="0" applyNumberFormat="1" applyBorder="1"/>
    <xf numFmtId="0" fontId="2" fillId="0" borderId="0" xfId="0" applyFont="1" applyAlignment="1">
      <alignment horizontal="center"/>
    </xf>
    <xf numFmtId="6" fontId="2" fillId="0" borderId="0" xfId="0" applyNumberFormat="1" applyFont="1"/>
    <xf numFmtId="6" fontId="2" fillId="0" borderId="0" xfId="2" applyNumberFormat="1" applyFont="1"/>
    <xf numFmtId="0" fontId="2" fillId="0" borderId="7" xfId="0" applyFont="1" applyBorder="1" applyAlignment="1"/>
    <xf numFmtId="0" fontId="2" fillId="0" borderId="7" xfId="0" applyFont="1" applyBorder="1" applyAlignment="1">
      <alignment horizontal="center"/>
    </xf>
    <xf numFmtId="6" fontId="0" fillId="0" borderId="0" xfId="2" applyNumberFormat="1" applyFont="1" applyBorder="1"/>
    <xf numFmtId="44" fontId="0" fillId="0" borderId="16" xfId="2" applyFont="1" applyBorder="1"/>
    <xf numFmtId="3" fontId="6" fillId="2" borderId="0" xfId="0" applyNumberFormat="1" applyFont="1" applyFill="1"/>
  </cellXfs>
  <cellStyles count="61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8" sqref="E8"/>
    </sheetView>
  </sheetViews>
  <sheetFormatPr baseColWidth="10" defaultRowHeight="15" x14ac:dyDescent="0"/>
  <cols>
    <col min="1" max="1" width="32" bestFit="1" customWidth="1"/>
    <col min="2" max="2" width="15.1640625" bestFit="1" customWidth="1"/>
    <col min="4" max="4" width="32.33203125" bestFit="1" customWidth="1"/>
    <col min="5" max="5" width="12.5" bestFit="1" customWidth="1"/>
  </cols>
  <sheetData>
    <row r="1" spans="1:5">
      <c r="A1" s="11" t="s">
        <v>32</v>
      </c>
      <c r="B1" s="11"/>
      <c r="C1" s="11"/>
      <c r="D1" s="11"/>
      <c r="E1" s="11"/>
    </row>
    <row r="2" spans="1:5">
      <c r="A2" s="11" t="s">
        <v>64</v>
      </c>
      <c r="B2" s="11"/>
      <c r="C2" s="11"/>
      <c r="D2" s="11"/>
      <c r="E2" s="11"/>
    </row>
    <row r="3" spans="1:5">
      <c r="A3" s="11" t="s">
        <v>65</v>
      </c>
      <c r="B3" s="11"/>
      <c r="C3" s="11"/>
      <c r="D3" s="11"/>
      <c r="E3" s="11"/>
    </row>
    <row r="5" spans="1:5">
      <c r="A5" t="s">
        <v>0</v>
      </c>
      <c r="D5" t="s">
        <v>9</v>
      </c>
    </row>
    <row r="6" spans="1:5">
      <c r="A6" t="s">
        <v>1</v>
      </c>
      <c r="D6" t="s">
        <v>10</v>
      </c>
    </row>
    <row r="7" spans="1:5">
      <c r="A7" t="s">
        <v>2</v>
      </c>
      <c r="B7" s="1">
        <v>6000</v>
      </c>
      <c r="D7" t="s">
        <v>13</v>
      </c>
      <c r="E7" s="1">
        <v>85850</v>
      </c>
    </row>
    <row r="8" spans="1:5">
      <c r="A8" t="s">
        <v>5</v>
      </c>
      <c r="B8" s="2">
        <v>36005</v>
      </c>
      <c r="D8" t="s">
        <v>28</v>
      </c>
      <c r="E8" s="2">
        <v>15170</v>
      </c>
    </row>
    <row r="9" spans="1:5">
      <c r="A9" t="s">
        <v>26</v>
      </c>
      <c r="B9" s="2">
        <v>41900</v>
      </c>
      <c r="D9" t="s">
        <v>31</v>
      </c>
      <c r="E9" s="2">
        <v>200</v>
      </c>
    </row>
    <row r="10" spans="1:5">
      <c r="A10" t="s">
        <v>3</v>
      </c>
      <c r="B10" s="2">
        <v>28000</v>
      </c>
      <c r="D10" t="s">
        <v>30</v>
      </c>
      <c r="E10" s="2">
        <v>718</v>
      </c>
    </row>
    <row r="11" spans="1:5">
      <c r="A11" t="s">
        <v>4</v>
      </c>
      <c r="B11" s="3">
        <f>SUM(B7:B10)</f>
        <v>111905</v>
      </c>
      <c r="D11" t="s">
        <v>29</v>
      </c>
      <c r="E11" s="2">
        <v>590845</v>
      </c>
    </row>
    <row r="12" spans="1:5">
      <c r="A12" t="s">
        <v>6</v>
      </c>
      <c r="D12" t="s">
        <v>14</v>
      </c>
      <c r="E12" s="2">
        <v>35000</v>
      </c>
    </row>
    <row r="13" spans="1:5">
      <c r="A13" t="s">
        <v>7</v>
      </c>
      <c r="B13" s="2">
        <v>23000000</v>
      </c>
      <c r="D13" t="s">
        <v>16</v>
      </c>
      <c r="E13" s="6">
        <v>51000</v>
      </c>
    </row>
    <row r="14" spans="1:5">
      <c r="A14" t="s">
        <v>8</v>
      </c>
      <c r="B14" s="2">
        <v>8600</v>
      </c>
      <c r="D14" t="s">
        <v>22</v>
      </c>
      <c r="E14" s="5">
        <f>SUM(E7:E13)</f>
        <v>778783</v>
      </c>
    </row>
    <row r="15" spans="1:5">
      <c r="A15" t="s">
        <v>27</v>
      </c>
      <c r="B15" s="2">
        <v>-17000</v>
      </c>
      <c r="D15" t="s">
        <v>17</v>
      </c>
    </row>
    <row r="16" spans="1:5">
      <c r="A16" t="s">
        <v>11</v>
      </c>
      <c r="B16" s="2">
        <v>850000</v>
      </c>
      <c r="D16" t="s">
        <v>18</v>
      </c>
      <c r="E16" s="6">
        <v>25000</v>
      </c>
    </row>
    <row r="17" spans="1:5" ht="16" thickBot="1">
      <c r="A17" t="s">
        <v>15</v>
      </c>
      <c r="B17" s="9">
        <f>SUM(B11:B16)</f>
        <v>23953505</v>
      </c>
      <c r="D17" t="s">
        <v>19</v>
      </c>
      <c r="E17" s="6">
        <v>3000</v>
      </c>
    </row>
    <row r="18" spans="1:5" ht="16" thickTop="1">
      <c r="B18" s="40"/>
      <c r="D18" t="s">
        <v>20</v>
      </c>
      <c r="E18" s="8">
        <f>SUM(E16:E17)</f>
        <v>28000</v>
      </c>
    </row>
    <row r="19" spans="1:5">
      <c r="D19" t="s">
        <v>21</v>
      </c>
      <c r="E19" s="8">
        <f>E14+E18</f>
        <v>806783</v>
      </c>
    </row>
    <row r="20" spans="1:5">
      <c r="D20" t="s">
        <v>23</v>
      </c>
      <c r="E20" s="6">
        <v>19841</v>
      </c>
    </row>
    <row r="21" spans="1:5">
      <c r="B21" s="2"/>
      <c r="D21" t="s">
        <v>24</v>
      </c>
      <c r="E21" s="6">
        <v>23126881</v>
      </c>
    </row>
    <row r="22" spans="1:5" ht="16" thickBot="1">
      <c r="B22" s="2"/>
      <c r="D22" t="s">
        <v>25</v>
      </c>
      <c r="E22" s="9">
        <f>E21+E20+E19</f>
        <v>23953505</v>
      </c>
    </row>
    <row r="23" spans="1:5" ht="16" thickTop="1">
      <c r="B23" s="2"/>
    </row>
    <row r="24" spans="1:5">
      <c r="B24" s="2"/>
    </row>
    <row r="25" spans="1:5">
      <c r="B25" s="2"/>
      <c r="E25" s="43"/>
    </row>
    <row r="26" spans="1:5">
      <c r="B26" s="2"/>
    </row>
    <row r="27" spans="1:5">
      <c r="B27" s="41"/>
    </row>
    <row r="28" spans="1:5">
      <c r="B28" s="42"/>
    </row>
    <row r="30" spans="1:5">
      <c r="B30" s="6"/>
    </row>
    <row r="31" spans="1:5">
      <c r="B31" s="6"/>
    </row>
    <row r="32" spans="1:5">
      <c r="B32" s="41"/>
    </row>
    <row r="33" spans="2:2">
      <c r="B33" s="41"/>
    </row>
    <row r="34" spans="2:2">
      <c r="B34" s="6"/>
    </row>
    <row r="35" spans="2:2">
      <c r="B35" s="6"/>
    </row>
    <row r="36" spans="2:2">
      <c r="B36" s="40"/>
    </row>
  </sheetData>
  <mergeCells count="3">
    <mergeCell ref="A1:E1"/>
    <mergeCell ref="A3:E3"/>
    <mergeCell ref="A2:E2"/>
  </mergeCells>
  <phoneticPr fontId="3" type="noConversion"/>
  <pageMargins left="0.75" right="0.75" top="1" bottom="1" header="0.5" footer="0.5"/>
  <pageSetup orientation="portrait" horizontalDpi="4294967292" verticalDpi="4294967292"/>
  <headerFooter>
    <oddHeader>&amp;C&amp;"Calibri,Regular"&amp;K000000University of California, Irvine_x000D_Balance Sheet_x000D_For the year ended December 31,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baseColWidth="10" defaultRowHeight="15" x14ac:dyDescent="0"/>
  <cols>
    <col min="1" max="1" width="2.1640625" bestFit="1" customWidth="1"/>
    <col min="2" max="2" width="18.83203125" bestFit="1" customWidth="1"/>
    <col min="3" max="3" width="22.83203125" bestFit="1" customWidth="1"/>
  </cols>
  <sheetData>
    <row r="1" spans="1:4">
      <c r="A1" s="11" t="s">
        <v>32</v>
      </c>
      <c r="B1" s="11"/>
      <c r="C1" s="11"/>
      <c r="D1" s="11"/>
    </row>
    <row r="2" spans="1:4">
      <c r="A2" s="11" t="s">
        <v>33</v>
      </c>
      <c r="B2" s="11"/>
      <c r="C2" s="11"/>
      <c r="D2" s="11"/>
    </row>
    <row r="3" spans="1:4">
      <c r="A3" s="10"/>
      <c r="B3" s="10"/>
      <c r="C3" s="10"/>
      <c r="D3" s="10"/>
    </row>
    <row r="4" spans="1:4">
      <c r="A4" s="10"/>
      <c r="B4" s="10"/>
      <c r="C4" s="13" t="s">
        <v>44</v>
      </c>
      <c r="D4" s="13" t="s">
        <v>45</v>
      </c>
    </row>
    <row r="5" spans="1:4">
      <c r="A5">
        <v>1</v>
      </c>
      <c r="B5" t="s">
        <v>34</v>
      </c>
      <c r="C5" s="14">
        <v>455000</v>
      </c>
    </row>
    <row r="6" spans="1:4">
      <c r="C6" t="s">
        <v>35</v>
      </c>
      <c r="D6" s="12">
        <v>455000</v>
      </c>
    </row>
    <row r="7" spans="1:4">
      <c r="A7">
        <v>2</v>
      </c>
      <c r="B7" t="s">
        <v>36</v>
      </c>
      <c r="C7">
        <v>100</v>
      </c>
    </row>
    <row r="8" spans="1:4">
      <c r="C8" t="s">
        <v>26</v>
      </c>
      <c r="D8">
        <v>100</v>
      </c>
    </row>
    <row r="9" spans="1:4">
      <c r="A9">
        <v>3</v>
      </c>
      <c r="B9" t="s">
        <v>38</v>
      </c>
      <c r="C9" s="12">
        <v>3000</v>
      </c>
    </row>
    <row r="10" spans="1:4">
      <c r="C10" t="s">
        <v>37</v>
      </c>
      <c r="D10" s="12">
        <v>3000</v>
      </c>
    </row>
    <row r="11" spans="1:4">
      <c r="A11">
        <v>4</v>
      </c>
      <c r="B11" t="s">
        <v>39</v>
      </c>
      <c r="C11" s="12">
        <v>1470</v>
      </c>
      <c r="D11" s="12"/>
    </row>
    <row r="12" spans="1:4">
      <c r="C12" t="s">
        <v>28</v>
      </c>
      <c r="D12" s="12">
        <v>1470</v>
      </c>
    </row>
    <row r="13" spans="1:4">
      <c r="A13">
        <v>5</v>
      </c>
      <c r="B13" t="s">
        <v>40</v>
      </c>
      <c r="C13" s="6">
        <v>1700</v>
      </c>
    </row>
    <row r="14" spans="1:4">
      <c r="C14" t="s">
        <v>28</v>
      </c>
      <c r="D14" s="6">
        <v>1700</v>
      </c>
    </row>
    <row r="15" spans="1:4">
      <c r="A15">
        <v>6</v>
      </c>
      <c r="B15" t="s">
        <v>41</v>
      </c>
      <c r="C15">
        <v>850</v>
      </c>
    </row>
    <row r="16" spans="1:4">
      <c r="C16" t="s">
        <v>13</v>
      </c>
      <c r="D16">
        <v>850</v>
      </c>
    </row>
    <row r="17" spans="1:4">
      <c r="A17">
        <v>7</v>
      </c>
      <c r="B17" t="s">
        <v>42</v>
      </c>
      <c r="C17" s="54">
        <v>120470</v>
      </c>
    </row>
    <row r="18" spans="1:4">
      <c r="C18" t="s">
        <v>43</v>
      </c>
      <c r="D18" s="54">
        <v>120470</v>
      </c>
    </row>
  </sheetData>
  <mergeCells count="2">
    <mergeCell ref="A1:D1"/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L23" sqref="L23"/>
    </sheetView>
  </sheetViews>
  <sheetFormatPr baseColWidth="10" defaultRowHeight="15" x14ac:dyDescent="0"/>
  <cols>
    <col min="2" max="2" width="20.83203125" customWidth="1"/>
    <col min="4" max="4" width="11.33203125" bestFit="1" customWidth="1"/>
    <col min="6" max="6" width="11.5" bestFit="1" customWidth="1"/>
  </cols>
  <sheetData>
    <row r="1" spans="1:18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</row>
    <row r="2" spans="1:18">
      <c r="A2" s="17" t="s">
        <v>46</v>
      </c>
      <c r="B2" s="18"/>
      <c r="C2" s="17" t="s">
        <v>47</v>
      </c>
      <c r="D2" s="18"/>
      <c r="E2" s="17" t="s">
        <v>48</v>
      </c>
      <c r="F2" s="18"/>
      <c r="G2" s="17" t="s">
        <v>49</v>
      </c>
      <c r="H2" s="18"/>
      <c r="I2" s="17" t="s">
        <v>50</v>
      </c>
      <c r="J2" s="18"/>
      <c r="K2" s="17" t="s">
        <v>51</v>
      </c>
      <c r="L2" s="18"/>
      <c r="M2" s="19"/>
      <c r="N2" s="19"/>
      <c r="O2" s="19"/>
      <c r="P2" s="19"/>
      <c r="Q2" s="19"/>
      <c r="R2" s="19"/>
    </row>
    <row r="3" spans="1:18">
      <c r="C3" s="15" t="s">
        <v>52</v>
      </c>
      <c r="D3" s="15" t="s">
        <v>53</v>
      </c>
      <c r="E3" s="20" t="s">
        <v>52</v>
      </c>
      <c r="F3" s="15" t="s">
        <v>53</v>
      </c>
      <c r="G3" s="15" t="s">
        <v>52</v>
      </c>
      <c r="H3" s="15" t="s">
        <v>53</v>
      </c>
      <c r="I3" s="15" t="s">
        <v>52</v>
      </c>
      <c r="J3" s="15" t="s">
        <v>53</v>
      </c>
      <c r="K3" s="15" t="s">
        <v>52</v>
      </c>
      <c r="L3" s="20" t="s">
        <v>53</v>
      </c>
    </row>
    <row r="4" spans="1:18">
      <c r="A4" s="16" t="s">
        <v>54</v>
      </c>
      <c r="B4" s="25"/>
      <c r="C4" s="12">
        <v>6000</v>
      </c>
      <c r="D4" s="26"/>
      <c r="E4" s="32"/>
      <c r="F4" s="33"/>
      <c r="G4" s="39">
        <v>6000</v>
      </c>
      <c r="H4" s="33"/>
      <c r="I4" s="32"/>
      <c r="J4" s="33"/>
      <c r="K4" s="39">
        <v>6000</v>
      </c>
      <c r="L4" s="33"/>
    </row>
    <row r="5" spans="1:18">
      <c r="A5" s="16" t="s">
        <v>5</v>
      </c>
      <c r="B5" s="25"/>
      <c r="C5" s="12">
        <v>36005</v>
      </c>
      <c r="D5" s="26"/>
      <c r="E5" s="34"/>
      <c r="F5" s="26"/>
      <c r="G5" s="38">
        <v>36005</v>
      </c>
      <c r="H5" s="26"/>
      <c r="I5" s="34"/>
      <c r="J5" s="26"/>
      <c r="K5" s="38">
        <v>36005</v>
      </c>
      <c r="L5" s="26"/>
    </row>
    <row r="6" spans="1:18">
      <c r="A6" s="16" t="s">
        <v>3</v>
      </c>
      <c r="B6" s="25"/>
      <c r="C6" s="12">
        <v>28000</v>
      </c>
      <c r="D6" s="26"/>
      <c r="E6" s="34"/>
      <c r="F6" s="26"/>
      <c r="G6" s="38">
        <v>28000</v>
      </c>
      <c r="H6" s="26"/>
      <c r="I6" s="34"/>
      <c r="J6" s="26"/>
      <c r="K6" s="38">
        <v>28000</v>
      </c>
      <c r="L6" s="26"/>
    </row>
    <row r="7" spans="1:18">
      <c r="A7" s="16" t="s">
        <v>26</v>
      </c>
      <c r="B7" s="25"/>
      <c r="C7" s="12">
        <v>42000</v>
      </c>
      <c r="D7" s="26"/>
      <c r="E7" s="34"/>
      <c r="F7">
        <v>100</v>
      </c>
      <c r="G7" s="38">
        <v>41900</v>
      </c>
      <c r="H7" s="26"/>
      <c r="I7" s="34"/>
      <c r="J7" s="26"/>
      <c r="K7" s="38">
        <v>41900</v>
      </c>
      <c r="L7" s="26"/>
    </row>
    <row r="8" spans="1:18">
      <c r="A8" s="16" t="s">
        <v>7</v>
      </c>
      <c r="B8" s="25"/>
      <c r="C8" s="12">
        <v>23000000</v>
      </c>
      <c r="D8" s="26"/>
      <c r="E8" s="34"/>
      <c r="F8" s="26"/>
      <c r="G8" s="38">
        <v>23000000</v>
      </c>
      <c r="H8" s="26"/>
      <c r="I8" s="34"/>
      <c r="J8" s="26"/>
      <c r="K8" s="38">
        <v>23000000</v>
      </c>
      <c r="L8" s="26"/>
    </row>
    <row r="9" spans="1:18">
      <c r="A9" s="16" t="s">
        <v>8</v>
      </c>
      <c r="B9" s="25"/>
      <c r="C9" s="12">
        <v>8600</v>
      </c>
      <c r="D9" s="26"/>
      <c r="E9" s="34"/>
      <c r="F9" s="26"/>
      <c r="G9" s="38">
        <v>8600</v>
      </c>
      <c r="H9" s="26"/>
      <c r="I9" s="34"/>
      <c r="J9" s="26"/>
      <c r="K9" s="38">
        <v>8600</v>
      </c>
      <c r="L9" s="26"/>
    </row>
    <row r="10" spans="1:18">
      <c r="A10" s="16" t="s">
        <v>55</v>
      </c>
      <c r="B10" s="25"/>
      <c r="C10" s="12"/>
      <c r="D10" s="29">
        <v>14000</v>
      </c>
      <c r="E10" s="34"/>
      <c r="F10" s="12">
        <v>3000</v>
      </c>
      <c r="G10" s="34"/>
      <c r="H10" s="29">
        <v>17000</v>
      </c>
      <c r="I10" s="34"/>
      <c r="J10" s="26"/>
      <c r="K10" s="38"/>
      <c r="L10" s="29">
        <v>17000</v>
      </c>
    </row>
    <row r="11" spans="1:18">
      <c r="A11" s="16" t="s">
        <v>56</v>
      </c>
      <c r="B11" s="25"/>
      <c r="C11" s="12">
        <v>850000</v>
      </c>
      <c r="D11" s="26"/>
      <c r="E11" s="34"/>
      <c r="F11" s="26"/>
      <c r="G11" s="38">
        <v>850000</v>
      </c>
      <c r="H11" s="26"/>
      <c r="I11" s="34"/>
      <c r="J11" s="26"/>
      <c r="K11" s="38">
        <v>850000</v>
      </c>
      <c r="L11" s="26"/>
    </row>
    <row r="12" spans="1:18">
      <c r="A12" s="16" t="s">
        <v>14</v>
      </c>
      <c r="B12" s="25"/>
      <c r="D12" s="29">
        <v>35000</v>
      </c>
      <c r="E12" s="34"/>
      <c r="F12" s="26"/>
      <c r="G12" s="38"/>
      <c r="H12" s="29">
        <v>35000</v>
      </c>
      <c r="I12" s="34"/>
      <c r="J12" s="26"/>
      <c r="K12" s="34"/>
      <c r="L12" s="29">
        <v>35000</v>
      </c>
    </row>
    <row r="13" spans="1:18">
      <c r="A13" s="16" t="s">
        <v>57</v>
      </c>
      <c r="B13" s="25"/>
      <c r="C13" s="12"/>
      <c r="D13" s="29">
        <v>12000</v>
      </c>
      <c r="E13" s="34"/>
      <c r="F13" s="12">
        <f>1470+1700</f>
        <v>3170</v>
      </c>
      <c r="G13" s="34"/>
      <c r="H13" s="29">
        <v>15170</v>
      </c>
      <c r="I13" s="34"/>
      <c r="J13" s="26"/>
      <c r="K13" s="34"/>
      <c r="L13" s="29">
        <v>15170</v>
      </c>
    </row>
    <row r="14" spans="1:18">
      <c r="A14" s="16" t="s">
        <v>12</v>
      </c>
      <c r="B14" s="25"/>
      <c r="D14" s="26">
        <v>718</v>
      </c>
      <c r="E14" s="34"/>
      <c r="F14" s="26"/>
      <c r="G14" s="34"/>
      <c r="H14" s="26">
        <v>718</v>
      </c>
      <c r="I14" s="34"/>
      <c r="J14" s="26"/>
      <c r="K14" s="34"/>
      <c r="L14" s="26">
        <v>718</v>
      </c>
    </row>
    <row r="15" spans="1:18">
      <c r="A15" s="16" t="s">
        <v>29</v>
      </c>
      <c r="B15" s="25"/>
      <c r="D15" s="29">
        <v>135845</v>
      </c>
      <c r="E15" s="34"/>
      <c r="F15" s="12">
        <v>455000</v>
      </c>
      <c r="G15" s="34"/>
      <c r="H15" s="29">
        <v>590845</v>
      </c>
      <c r="I15" s="34"/>
      <c r="J15" s="26"/>
      <c r="K15" s="34"/>
      <c r="L15" s="29">
        <v>590845</v>
      </c>
    </row>
    <row r="16" spans="1:18">
      <c r="A16" s="7" t="s">
        <v>58</v>
      </c>
      <c r="B16" s="26"/>
      <c r="D16" s="29">
        <v>51000</v>
      </c>
      <c r="E16" s="34"/>
      <c r="F16" s="26"/>
      <c r="G16" s="38"/>
      <c r="H16" s="29">
        <v>51000</v>
      </c>
      <c r="I16" s="34"/>
      <c r="J16" s="26"/>
      <c r="K16" s="34"/>
      <c r="L16" s="29">
        <v>51000</v>
      </c>
    </row>
    <row r="17" spans="1:12">
      <c r="A17" s="16" t="s">
        <v>13</v>
      </c>
      <c r="B17" s="25"/>
      <c r="D17" s="29">
        <v>85000</v>
      </c>
      <c r="E17" s="34"/>
      <c r="F17">
        <v>850</v>
      </c>
      <c r="G17" s="34"/>
      <c r="H17" s="29">
        <v>85850</v>
      </c>
      <c r="I17" s="34"/>
      <c r="J17" s="26"/>
      <c r="K17" s="34"/>
      <c r="L17" s="29">
        <v>85850</v>
      </c>
    </row>
    <row r="18" spans="1:12">
      <c r="A18" s="16" t="s">
        <v>31</v>
      </c>
      <c r="B18" s="25"/>
      <c r="D18" s="29">
        <v>200</v>
      </c>
      <c r="E18" s="34"/>
      <c r="F18" s="54">
        <v>120470</v>
      </c>
      <c r="G18" s="34"/>
      <c r="H18" s="29">
        <v>120670</v>
      </c>
      <c r="I18" s="34"/>
      <c r="J18" s="26"/>
      <c r="K18" s="34"/>
      <c r="L18" s="29">
        <v>120670</v>
      </c>
    </row>
    <row r="19" spans="1:12">
      <c r="A19" s="16" t="s">
        <v>19</v>
      </c>
      <c r="B19" s="25"/>
      <c r="D19" s="29">
        <v>3000</v>
      </c>
      <c r="E19" s="34"/>
      <c r="F19" s="26"/>
      <c r="G19" s="34"/>
      <c r="H19" s="29">
        <v>3000</v>
      </c>
      <c r="I19" s="34"/>
      <c r="J19" s="26"/>
      <c r="K19" s="34"/>
      <c r="L19" s="29">
        <v>3000</v>
      </c>
    </row>
    <row r="20" spans="1:12">
      <c r="A20" s="16" t="s">
        <v>18</v>
      </c>
      <c r="B20" s="25"/>
      <c r="D20" s="29">
        <v>25000</v>
      </c>
      <c r="E20" s="34"/>
      <c r="F20" s="26"/>
      <c r="G20" s="34"/>
      <c r="H20" s="29">
        <v>25000</v>
      </c>
      <c r="I20" s="34"/>
      <c r="J20" s="26"/>
      <c r="K20" s="34"/>
      <c r="L20" s="29">
        <v>25000</v>
      </c>
    </row>
    <row r="21" spans="1:12">
      <c r="A21" s="16" t="s">
        <v>23</v>
      </c>
      <c r="B21" s="25"/>
      <c r="D21" s="29">
        <v>19841</v>
      </c>
      <c r="E21" s="34"/>
      <c r="F21" s="26"/>
      <c r="G21" s="34"/>
      <c r="H21" s="29">
        <v>19841</v>
      </c>
      <c r="I21" s="34"/>
      <c r="J21" s="29"/>
      <c r="K21" s="34"/>
      <c r="L21" s="29">
        <v>19841</v>
      </c>
    </row>
    <row r="22" spans="1:12" ht="16" thickBot="1">
      <c r="A22" s="21" t="s">
        <v>24</v>
      </c>
      <c r="B22" s="27"/>
      <c r="C22" s="22"/>
      <c r="D22" s="30">
        <v>18255101</v>
      </c>
      <c r="E22" s="35"/>
      <c r="F22" s="31"/>
      <c r="G22" s="35"/>
      <c r="H22" s="30">
        <v>18255101</v>
      </c>
      <c r="I22" s="35"/>
      <c r="J22" s="30">
        <f>I34-J34</f>
        <v>4751310</v>
      </c>
      <c r="K22" s="35"/>
      <c r="L22" s="30">
        <f>J22+H22</f>
        <v>23006411</v>
      </c>
    </row>
    <row r="23" spans="1:12">
      <c r="A23" s="23" t="s">
        <v>34</v>
      </c>
      <c r="B23" s="28"/>
      <c r="D23" s="29">
        <v>6500000</v>
      </c>
      <c r="E23" s="38">
        <v>455000</v>
      </c>
      <c r="F23" s="26"/>
      <c r="G23" s="34"/>
      <c r="H23" s="29">
        <v>6045000</v>
      </c>
      <c r="I23" s="38">
        <v>6045000</v>
      </c>
      <c r="J23" s="26"/>
      <c r="K23" s="34"/>
      <c r="L23" s="26"/>
    </row>
    <row r="24" spans="1:12">
      <c r="A24" s="16" t="s">
        <v>59</v>
      </c>
      <c r="B24" s="25"/>
      <c r="D24" s="29">
        <v>2500</v>
      </c>
      <c r="E24" s="34"/>
      <c r="F24" s="26"/>
      <c r="G24" s="34"/>
      <c r="H24" s="29">
        <v>2500</v>
      </c>
      <c r="I24" s="38">
        <v>2500</v>
      </c>
      <c r="J24" s="26"/>
      <c r="K24" s="34"/>
      <c r="L24" s="26"/>
    </row>
    <row r="25" spans="1:12">
      <c r="A25" s="16" t="s">
        <v>60</v>
      </c>
      <c r="B25" s="25"/>
      <c r="C25" s="12">
        <v>125000</v>
      </c>
      <c r="D25" s="26"/>
      <c r="E25" s="34"/>
      <c r="F25" s="26"/>
      <c r="G25" s="38">
        <v>125000</v>
      </c>
      <c r="H25" s="26"/>
      <c r="I25" s="34"/>
      <c r="J25" s="29">
        <v>125000</v>
      </c>
      <c r="K25" s="34"/>
      <c r="L25" s="26"/>
    </row>
    <row r="26" spans="1:12">
      <c r="A26" s="16" t="s">
        <v>61</v>
      </c>
      <c r="B26" s="25"/>
      <c r="C26">
        <v>150</v>
      </c>
      <c r="D26" s="26"/>
      <c r="E26" s="34"/>
      <c r="F26" s="26"/>
      <c r="G26" s="34">
        <v>150</v>
      </c>
      <c r="H26" s="26"/>
      <c r="I26" s="34"/>
      <c r="J26" s="26">
        <v>150</v>
      </c>
      <c r="K26" s="34"/>
      <c r="L26" s="26"/>
    </row>
    <row r="27" spans="1:12">
      <c r="A27" s="16" t="s">
        <v>38</v>
      </c>
      <c r="B27" s="25"/>
      <c r="C27" s="12">
        <v>5700</v>
      </c>
      <c r="D27" s="26"/>
      <c r="E27" s="12">
        <v>3000</v>
      </c>
      <c r="F27" s="26"/>
      <c r="G27" s="38">
        <v>8700</v>
      </c>
      <c r="H27" s="26"/>
      <c r="I27" s="34"/>
      <c r="J27" s="29">
        <v>8700</v>
      </c>
      <c r="K27" s="34"/>
      <c r="L27" s="26"/>
    </row>
    <row r="28" spans="1:12">
      <c r="A28" s="16" t="s">
        <v>36</v>
      </c>
      <c r="B28" s="25"/>
      <c r="C28">
        <v>0</v>
      </c>
      <c r="D28" s="26"/>
      <c r="E28">
        <v>100</v>
      </c>
      <c r="F28" s="26"/>
      <c r="G28" s="34">
        <v>100</v>
      </c>
      <c r="H28" s="26"/>
      <c r="I28" s="34"/>
      <c r="J28" s="26">
        <v>100</v>
      </c>
      <c r="K28" s="34"/>
      <c r="L28" s="26"/>
    </row>
    <row r="29" spans="1:12">
      <c r="A29" s="16" t="s">
        <v>41</v>
      </c>
      <c r="B29" s="25"/>
      <c r="C29" s="12">
        <v>2750</v>
      </c>
      <c r="D29" s="26"/>
      <c r="E29">
        <v>850</v>
      </c>
      <c r="F29" s="26"/>
      <c r="G29" s="38">
        <v>3600</v>
      </c>
      <c r="H29" s="26"/>
      <c r="I29" s="34"/>
      <c r="J29" s="29">
        <v>3600</v>
      </c>
      <c r="K29" s="34"/>
      <c r="L29" s="26"/>
    </row>
    <row r="30" spans="1:12">
      <c r="A30" s="16" t="s">
        <v>62</v>
      </c>
      <c r="B30" s="25"/>
      <c r="C30">
        <v>0</v>
      </c>
      <c r="D30" s="26"/>
      <c r="E30" s="34"/>
      <c r="F30" s="26"/>
      <c r="G30" s="34">
        <v>0</v>
      </c>
      <c r="H30" s="26"/>
      <c r="I30" s="34"/>
      <c r="J30" s="26">
        <v>0</v>
      </c>
      <c r="K30" s="34"/>
      <c r="L30" s="26"/>
    </row>
    <row r="31" spans="1:12">
      <c r="A31" s="16" t="s">
        <v>40</v>
      </c>
      <c r="B31" s="25"/>
      <c r="C31" s="12">
        <v>525000</v>
      </c>
      <c r="D31" s="26"/>
      <c r="E31" s="38">
        <v>1700</v>
      </c>
      <c r="F31" s="26"/>
      <c r="G31" s="38">
        <v>526700</v>
      </c>
      <c r="H31" s="26"/>
      <c r="I31" s="34"/>
      <c r="J31" s="29">
        <v>526700</v>
      </c>
      <c r="K31" s="34"/>
      <c r="L31" s="26"/>
    </row>
    <row r="32" spans="1:12">
      <c r="A32" s="16" t="s">
        <v>63</v>
      </c>
      <c r="B32" s="25"/>
      <c r="C32" s="12">
        <v>510000</v>
      </c>
      <c r="D32" s="26"/>
      <c r="E32" s="12">
        <v>1470</v>
      </c>
      <c r="F32" s="26"/>
      <c r="G32" s="38">
        <v>511470</v>
      </c>
      <c r="H32" s="26"/>
      <c r="I32" s="34"/>
      <c r="J32" s="29">
        <v>511470</v>
      </c>
      <c r="K32" s="34"/>
      <c r="L32" s="26"/>
    </row>
    <row r="33" spans="1:12" ht="16" thickBot="1">
      <c r="A33" s="21" t="s">
        <v>42</v>
      </c>
      <c r="B33" s="27"/>
      <c r="C33" s="24">
        <v>0</v>
      </c>
      <c r="D33" s="31"/>
      <c r="E33" s="54">
        <v>120470</v>
      </c>
      <c r="F33" s="31"/>
      <c r="G33" s="54">
        <v>120470</v>
      </c>
      <c r="H33" s="31"/>
      <c r="I33" s="35"/>
      <c r="J33" s="54">
        <v>120470</v>
      </c>
      <c r="K33" s="35"/>
      <c r="L33" s="31"/>
    </row>
    <row r="34" spans="1:12">
      <c r="C34" s="12">
        <f>SUM(C4:C32)</f>
        <v>25139205</v>
      </c>
      <c r="D34" s="12">
        <f>SUM(D10:D24)</f>
        <v>25139205</v>
      </c>
      <c r="E34" s="12">
        <f>SUM(E23:E32)</f>
        <v>462120</v>
      </c>
      <c r="F34" s="6">
        <f>SUM(F7:F17)</f>
        <v>462120</v>
      </c>
      <c r="G34" s="12">
        <f>SUM(G4:G32)</f>
        <v>25146225</v>
      </c>
      <c r="H34" s="12">
        <f>SUM(H10:H24)</f>
        <v>25266695</v>
      </c>
      <c r="I34" s="12">
        <f>SUM(I23:I24)</f>
        <v>6047500</v>
      </c>
      <c r="J34" s="12">
        <f>SUM(J25:J33)</f>
        <v>1296190</v>
      </c>
      <c r="K34" s="12">
        <f>SUM(K4:K11)</f>
        <v>23970505</v>
      </c>
      <c r="L34" s="12">
        <f>SUM(L10:L22)</f>
        <v>23970505</v>
      </c>
    </row>
    <row r="35" spans="1:12">
      <c r="I35" s="12"/>
    </row>
  </sheetData>
  <mergeCells count="36">
    <mergeCell ref="A30:B30"/>
    <mergeCell ref="A31:B31"/>
    <mergeCell ref="A32:B32"/>
    <mergeCell ref="A33:B33"/>
    <mergeCell ref="A1:L1"/>
    <mergeCell ref="A23:B23"/>
    <mergeCell ref="A24:B24"/>
    <mergeCell ref="A25:B25"/>
    <mergeCell ref="A26:B26"/>
    <mergeCell ref="A27:B27"/>
    <mergeCell ref="A29:B29"/>
    <mergeCell ref="A28:B28"/>
    <mergeCell ref="A17:B17"/>
    <mergeCell ref="A18:B18"/>
    <mergeCell ref="A19:B19"/>
    <mergeCell ref="A20:B20"/>
    <mergeCell ref="A22:B22"/>
    <mergeCell ref="A21:B21"/>
    <mergeCell ref="A10:B10"/>
    <mergeCell ref="A11:B11"/>
    <mergeCell ref="A12:B12"/>
    <mergeCell ref="A13:B13"/>
    <mergeCell ref="A14:B14"/>
    <mergeCell ref="A15:B15"/>
    <mergeCell ref="G2:H2"/>
    <mergeCell ref="I2:J2"/>
    <mergeCell ref="K2:L2"/>
    <mergeCell ref="A4:B4"/>
    <mergeCell ref="A5:B5"/>
    <mergeCell ref="A6:B6"/>
    <mergeCell ref="A7:B7"/>
    <mergeCell ref="A8:B8"/>
    <mergeCell ref="A9:B9"/>
    <mergeCell ref="A2:B2"/>
    <mergeCell ref="C2:D2"/>
    <mergeCell ref="E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20" sqref="B20"/>
    </sheetView>
  </sheetViews>
  <sheetFormatPr baseColWidth="10" defaultRowHeight="15" x14ac:dyDescent="0"/>
  <cols>
    <col min="1" max="1" width="21.33203125" customWidth="1"/>
    <col min="2" max="2" width="17" customWidth="1"/>
  </cols>
  <sheetData>
    <row r="1" spans="1:2">
      <c r="A1" s="11" t="s">
        <v>32</v>
      </c>
      <c r="B1" s="11"/>
    </row>
    <row r="2" spans="1:2">
      <c r="A2" s="11" t="s">
        <v>66</v>
      </c>
      <c r="B2" s="11"/>
    </row>
    <row r="3" spans="1:2">
      <c r="A3" s="11" t="s">
        <v>67</v>
      </c>
      <c r="B3" s="11"/>
    </row>
    <row r="5" spans="1:2">
      <c r="A5" t="s">
        <v>34</v>
      </c>
      <c r="B5" s="44">
        <v>6045000</v>
      </c>
    </row>
    <row r="6" spans="1:2">
      <c r="A6" t="s">
        <v>68</v>
      </c>
      <c r="B6" s="6">
        <v>125000</v>
      </c>
    </row>
    <row r="7" spans="1:2">
      <c r="A7" t="s">
        <v>69</v>
      </c>
      <c r="B7" s="8">
        <f>B5-B6</f>
        <v>5920000</v>
      </c>
    </row>
    <row r="8" spans="1:2">
      <c r="A8" t="s">
        <v>70</v>
      </c>
    </row>
    <row r="9" spans="1:2">
      <c r="A9" t="s">
        <v>63</v>
      </c>
      <c r="B9" s="6">
        <v>511470</v>
      </c>
    </row>
    <row r="10" spans="1:2">
      <c r="A10" t="s">
        <v>38</v>
      </c>
      <c r="B10" s="6">
        <v>8700</v>
      </c>
    </row>
    <row r="11" spans="1:2">
      <c r="A11" t="s">
        <v>40</v>
      </c>
      <c r="B11" s="6">
        <v>526700</v>
      </c>
    </row>
    <row r="12" spans="1:2">
      <c r="A12" t="s">
        <v>36</v>
      </c>
      <c r="B12" s="6">
        <v>0</v>
      </c>
    </row>
    <row r="13" spans="1:2">
      <c r="A13" t="s">
        <v>62</v>
      </c>
      <c r="B13" s="6">
        <v>0</v>
      </c>
    </row>
    <row r="14" spans="1:2">
      <c r="A14" t="s">
        <v>61</v>
      </c>
      <c r="B14" s="6">
        <v>150</v>
      </c>
    </row>
    <row r="15" spans="1:2">
      <c r="A15" t="s">
        <v>71</v>
      </c>
      <c r="B15" s="5">
        <v>4872980</v>
      </c>
    </row>
    <row r="16" spans="1:2">
      <c r="A16" t="s">
        <v>72</v>
      </c>
    </row>
    <row r="17" spans="1:2">
      <c r="A17" t="s">
        <v>59</v>
      </c>
      <c r="B17" s="45">
        <v>2500</v>
      </c>
    </row>
    <row r="18" spans="1:2">
      <c r="A18" t="s">
        <v>41</v>
      </c>
      <c r="B18" s="46">
        <v>-3600</v>
      </c>
    </row>
    <row r="19" spans="1:2">
      <c r="A19" t="s">
        <v>73</v>
      </c>
      <c r="B19" s="4">
        <f>B15+B17+B18</f>
        <v>4871880</v>
      </c>
    </row>
    <row r="20" spans="1:2">
      <c r="A20" t="s">
        <v>42</v>
      </c>
      <c r="B20" s="12">
        <v>-120470</v>
      </c>
    </row>
    <row r="21" spans="1:2" ht="16" thickBot="1">
      <c r="A21" t="s">
        <v>74</v>
      </c>
      <c r="B21" s="9">
        <f>B19+B20</f>
        <v>4751410</v>
      </c>
    </row>
    <row r="22" spans="1:2" ht="16" thickTop="1"/>
    <row r="24" spans="1:2" ht="16" thickBot="1">
      <c r="A24" t="s">
        <v>86</v>
      </c>
      <c r="B24" s="53">
        <v>3585.97</v>
      </c>
    </row>
    <row r="25" spans="1:2" ht="16" thickTop="1"/>
  </sheetData>
  <mergeCells count="3">
    <mergeCell ref="A1:B1"/>
    <mergeCell ref="A2:B2"/>
    <mergeCell ref="A3:B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9" sqref="D9"/>
    </sheetView>
  </sheetViews>
  <sheetFormatPr baseColWidth="10" defaultRowHeight="15" x14ac:dyDescent="0"/>
  <cols>
    <col min="2" max="2" width="17.5" bestFit="1" customWidth="1"/>
    <col min="3" max="3" width="17.1640625" bestFit="1" customWidth="1"/>
    <col min="4" max="4" width="15.83203125" bestFit="1" customWidth="1"/>
    <col min="5" max="5" width="23" bestFit="1" customWidth="1"/>
    <col min="6" max="6" width="22.33203125" bestFit="1" customWidth="1"/>
  </cols>
  <sheetData>
    <row r="1" spans="1:8">
      <c r="A1" s="11" t="s">
        <v>32</v>
      </c>
      <c r="B1" s="11"/>
      <c r="C1" s="11"/>
      <c r="D1" s="11"/>
      <c r="E1" s="11"/>
      <c r="F1" s="11"/>
      <c r="G1" s="11"/>
      <c r="H1" s="11"/>
    </row>
    <row r="2" spans="1:8">
      <c r="A2" s="11" t="s">
        <v>75</v>
      </c>
      <c r="B2" s="11"/>
      <c r="C2" s="11"/>
      <c r="D2" s="11"/>
      <c r="E2" s="11"/>
      <c r="F2" s="11"/>
      <c r="G2" s="11"/>
      <c r="H2" s="11"/>
    </row>
    <row r="3" spans="1:8">
      <c r="A3" s="11" t="s">
        <v>76</v>
      </c>
      <c r="B3" s="11"/>
      <c r="C3" s="11"/>
      <c r="D3" s="11"/>
      <c r="E3" s="11"/>
      <c r="F3" s="11"/>
      <c r="G3" s="11"/>
      <c r="H3" s="11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 ht="16" thickBot="1">
      <c r="A5" s="10"/>
      <c r="B5" s="36"/>
      <c r="C5" s="50" t="s">
        <v>77</v>
      </c>
      <c r="D5" s="50" t="s">
        <v>24</v>
      </c>
      <c r="E5" s="51" t="s">
        <v>78</v>
      </c>
      <c r="F5" s="51" t="s">
        <v>79</v>
      </c>
      <c r="G5" s="10"/>
      <c r="H5" s="10"/>
    </row>
    <row r="6" spans="1:8">
      <c r="A6" s="47" t="s">
        <v>80</v>
      </c>
      <c r="B6" s="47"/>
      <c r="D6" s="48">
        <v>18255101</v>
      </c>
      <c r="E6" s="49">
        <v>19841</v>
      </c>
    </row>
    <row r="7" spans="1:8">
      <c r="A7" s="11" t="s">
        <v>81</v>
      </c>
      <c r="B7" s="11"/>
    </row>
    <row r="8" spans="1:8">
      <c r="A8" s="11" t="s">
        <v>82</v>
      </c>
      <c r="B8" s="11"/>
      <c r="D8" s="52">
        <v>4751410</v>
      </c>
    </row>
    <row r="9" spans="1:8">
      <c r="A9" s="11" t="s">
        <v>83</v>
      </c>
      <c r="B9" s="11"/>
    </row>
    <row r="10" spans="1:8">
      <c r="A10" s="11" t="s">
        <v>84</v>
      </c>
      <c r="B10" s="11"/>
      <c r="E10">
        <v>0</v>
      </c>
    </row>
    <row r="11" spans="1:8">
      <c r="A11" s="47" t="s">
        <v>85</v>
      </c>
      <c r="B11" s="47"/>
      <c r="D11" s="48">
        <f>D6+D8</f>
        <v>23006511</v>
      </c>
      <c r="E11" s="48">
        <v>19841</v>
      </c>
    </row>
  </sheetData>
  <mergeCells count="9">
    <mergeCell ref="A8:B8"/>
    <mergeCell ref="A9:B9"/>
    <mergeCell ref="A10:B10"/>
    <mergeCell ref="A11:B11"/>
    <mergeCell ref="A1:H1"/>
    <mergeCell ref="A2:H2"/>
    <mergeCell ref="A3:H3"/>
    <mergeCell ref="A6:B6"/>
    <mergeCell ref="A7:B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Journal Entries</vt:lpstr>
      <vt:lpstr>Adjustments</vt:lpstr>
      <vt:lpstr>Income Statement</vt:lpstr>
      <vt:lpstr>Statement of Stockholder's Equi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Kallerud</dc:creator>
  <cp:lastModifiedBy>Tori Kallerud</cp:lastModifiedBy>
  <dcterms:created xsi:type="dcterms:W3CDTF">2016-03-07T01:30:35Z</dcterms:created>
  <dcterms:modified xsi:type="dcterms:W3CDTF">2016-03-08T22:43:07Z</dcterms:modified>
</cp:coreProperties>
</file>